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4820" windowHeight="2610" activeTab="0"/>
  </bookViews>
  <sheets>
    <sheet name="To Win" sheetId="1" r:id="rId1"/>
    <sheet name="To Risk" sheetId="2" r:id="rId2"/>
  </sheets>
  <externalReferences>
    <externalReference r:id="rId5"/>
  </externalReferences>
  <definedNames>
    <definedName name="moneyline">'[1]lookup'!$A$3:$G$54</definedName>
    <definedName name="newpost" localSheetId="1">'To Risk'!#REF!</definedName>
    <definedName name="newpost" localSheetId="0">'To Win'!#REF!</definedName>
    <definedName name="post893972" localSheetId="1">'To Risk'!#REF!</definedName>
    <definedName name="post893972" localSheetId="0">'To Win'!#REF!</definedName>
    <definedName name="post894433" localSheetId="1">'To Risk'!#REF!</definedName>
    <definedName name="post894433" localSheetId="0">'To Win'!#REF!</definedName>
    <definedName name="runline_2">'[1]lookup'!$V$3:$AC$61</definedName>
  </definedNames>
  <calcPr fullCalcOnLoad="1"/>
</workbook>
</file>

<file path=xl/sharedStrings.xml><?xml version="1.0" encoding="utf-8"?>
<sst xmlns="http://schemas.openxmlformats.org/spreadsheetml/2006/main" count="58" uniqueCount="29">
  <si>
    <t xml:space="preserve">To win this amount: </t>
  </si>
  <si>
    <t xml:space="preserve"> -1RL </t>
  </si>
  <si>
    <t xml:space="preserve">With ML of: </t>
  </si>
  <si>
    <t xml:space="preserve">And RL of: </t>
  </si>
  <si>
    <t xml:space="preserve">ML Wager: </t>
  </si>
  <si>
    <t xml:space="preserve">RL Wager: </t>
  </si>
  <si>
    <t xml:space="preserve">Total Bet: </t>
  </si>
  <si>
    <t>&lt;== Enter RL (fav or dog)</t>
  </si>
  <si>
    <t>&lt;== Enter ML (fav or dog)</t>
  </si>
  <si>
    <t xml:space="preserve">ML Win: </t>
  </si>
  <si>
    <t xml:space="preserve">RL Win: </t>
  </si>
  <si>
    <t>and lose:</t>
  </si>
  <si>
    <t>Net Win</t>
  </si>
  <si>
    <r>
      <t>&lt;== Enter '</t>
    </r>
    <r>
      <rPr>
        <b/>
        <sz val="11"/>
        <color indexed="8"/>
        <rFont val="Arial"/>
        <family val="2"/>
      </rPr>
      <t>To Win</t>
    </r>
    <r>
      <rPr>
        <sz val="11"/>
        <color indexed="8"/>
        <rFont val="Arial"/>
        <family val="2"/>
      </rPr>
      <t>' amount</t>
    </r>
  </si>
  <si>
    <t>To Win</t>
  </si>
  <si>
    <t>To Risk</t>
  </si>
  <si>
    <t xml:space="preserve">Risk this amount: </t>
  </si>
  <si>
    <t xml:space="preserve">To Win: </t>
  </si>
  <si>
    <t>Compare</t>
  </si>
  <si>
    <t xml:space="preserve"> -1RL Bet: </t>
  </si>
  <si>
    <t xml:space="preserve">Straight ML bet: </t>
  </si>
  <si>
    <t xml:space="preserve">Straight RL bet: </t>
  </si>
  <si>
    <t>Risk</t>
  </si>
  <si>
    <t>If your team wins by 2 runs, you win ML Wager and RL Wager:</t>
  </si>
  <si>
    <t>If your team wins by 1 run, you win ML Wager:</t>
  </si>
  <si>
    <t>and lose RL Wager:</t>
  </si>
  <si>
    <t>If your team wins by 2 runs, you win:</t>
  </si>
  <si>
    <r>
      <t xml:space="preserve">&lt;== Enter </t>
    </r>
    <r>
      <rPr>
        <sz val="11"/>
        <color indexed="10"/>
        <rFont val="Arial"/>
        <family val="2"/>
      </rPr>
      <t>'</t>
    </r>
    <r>
      <rPr>
        <b/>
        <sz val="11"/>
        <color indexed="10"/>
        <rFont val="Arial"/>
        <family val="2"/>
      </rPr>
      <t>To Risk</t>
    </r>
    <r>
      <rPr>
        <sz val="11"/>
        <color indexed="10"/>
        <rFont val="Arial"/>
        <family val="2"/>
      </rPr>
      <t xml:space="preserve">' </t>
    </r>
    <r>
      <rPr>
        <sz val="11"/>
        <color indexed="8"/>
        <rFont val="Arial"/>
        <family val="2"/>
      </rPr>
      <t>amount</t>
    </r>
  </si>
  <si>
    <t>Odds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</si>
</sst>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"/>
    <numFmt numFmtId="171" formatCode="0.000"/>
    <numFmt numFmtId="172" formatCode="\+###;\-###"/>
    <numFmt numFmtId="173" formatCode="\(\+###\);\(\-###\)"/>
    <numFmt numFmtId="174" formatCode="0.0%"/>
    <numFmt numFmtId="175" formatCode="\+00.0%;\(\-00.0%\)"/>
    <numFmt numFmtId="176" formatCode="\(\+###.0\);\(\-###.0\)"/>
    <numFmt numFmtId="177" formatCode="\(\+###.00\);\(\-###.00\)"/>
    <numFmt numFmtId="178" formatCode="&quot;$&quot;#,##0.0_);[Red]\(&quot;$&quot;#,##0.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21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" fillId="0" borderId="0" xfId="0" applyFont="1" applyBorder="1" applyAlignment="1" applyProtection="1">
      <alignment horizontal="right"/>
      <protection hidden="1"/>
    </xf>
    <xf numFmtId="8" fontId="5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10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right"/>
      <protection hidden="1"/>
    </xf>
    <xf numFmtId="8" fontId="6" fillId="0" borderId="0" xfId="0" applyNumberFormat="1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right"/>
      <protection hidden="1"/>
    </xf>
    <xf numFmtId="2" fontId="3" fillId="0" borderId="0" xfId="0" applyNumberFormat="1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right"/>
      <protection hidden="1"/>
    </xf>
    <xf numFmtId="165" fontId="3" fillId="0" borderId="0" xfId="0" applyNumberFormat="1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165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8" fontId="3" fillId="0" borderId="14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165" fontId="3" fillId="0" borderId="15" xfId="0" applyNumberFormat="1" applyFont="1" applyBorder="1" applyAlignment="1" applyProtection="1">
      <alignment horizontal="center"/>
      <protection locked="0"/>
    </xf>
    <xf numFmtId="172" fontId="3" fillId="0" borderId="15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hidden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8" fontId="7" fillId="0" borderId="0" xfId="0" applyNumberFormat="1" applyFont="1" applyAlignment="1">
      <alignment horizontal="center"/>
    </xf>
    <xf numFmtId="165" fontId="3" fillId="0" borderId="0" xfId="0" applyNumberFormat="1" applyFont="1" applyAlignment="1" applyProtection="1">
      <alignment/>
      <protection hidden="1"/>
    </xf>
    <xf numFmtId="8" fontId="3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172" fontId="7" fillId="0" borderId="0" xfId="0" applyNumberFormat="1" applyFont="1" applyAlignment="1">
      <alignment horizontal="center"/>
    </xf>
    <xf numFmtId="165" fontId="3" fillId="0" borderId="0" xfId="0" applyNumberFormat="1" applyFont="1" applyBorder="1" applyAlignment="1" applyProtection="1">
      <alignment/>
      <protection hidden="1"/>
    </xf>
    <xf numFmtId="8" fontId="5" fillId="0" borderId="14" xfId="0" applyNumberFormat="1" applyFont="1" applyBorder="1" applyAlignment="1" applyProtection="1">
      <alignment horizontal="center"/>
      <protection hidden="1"/>
    </xf>
    <xf numFmtId="8" fontId="3" fillId="33" borderId="16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7" fillId="0" borderId="17" xfId="0" applyFont="1" applyBorder="1" applyAlignment="1" applyProtection="1">
      <alignment horizontal="right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3" fillId="0" borderId="18" xfId="0" applyFont="1" applyBorder="1" applyAlignment="1" applyProtection="1">
      <alignment/>
      <protection hidden="1"/>
    </xf>
    <xf numFmtId="8" fontId="3" fillId="34" borderId="17" xfId="0" applyNumberFormat="1" applyFont="1" applyFill="1" applyBorder="1" applyAlignment="1" applyProtection="1">
      <alignment/>
      <protection hidden="1"/>
    </xf>
    <xf numFmtId="0" fontId="3" fillId="0" borderId="17" xfId="0" applyFont="1" applyBorder="1" applyAlignment="1" applyProtection="1">
      <alignment horizontal="center"/>
      <protection hidden="1"/>
    </xf>
    <xf numFmtId="8" fontId="3" fillId="33" borderId="17" xfId="0" applyNumberFormat="1" applyFont="1" applyFill="1" applyBorder="1" applyAlignment="1" applyProtection="1">
      <alignment/>
      <protection hidden="1"/>
    </xf>
    <xf numFmtId="2" fontId="3" fillId="0" borderId="17" xfId="0" applyNumberFormat="1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8" fontId="0" fillId="0" borderId="0" xfId="0" applyNumberFormat="1" applyAlignment="1">
      <alignment horizontal="center"/>
    </xf>
    <xf numFmtId="175" fontId="9" fillId="0" borderId="0" xfId="0" applyNumberFormat="1" applyFont="1" applyBorder="1" applyAlignment="1" applyProtection="1">
      <alignment horizontal="right"/>
      <protection hidden="1"/>
    </xf>
    <xf numFmtId="175" fontId="9" fillId="0" borderId="0" xfId="0" applyNumberFormat="1" applyFont="1" applyBorder="1" applyAlignment="1" applyProtection="1">
      <alignment horizontal="left"/>
      <protection hidden="1"/>
    </xf>
    <xf numFmtId="177" fontId="5" fillId="0" borderId="19" xfId="0" applyNumberFormat="1" applyFont="1" applyBorder="1" applyAlignment="1" applyProtection="1">
      <alignment horizontal="center"/>
      <protection hidden="1"/>
    </xf>
    <xf numFmtId="0" fontId="11" fillId="0" borderId="16" xfId="0" applyFont="1" applyBorder="1" applyAlignment="1" applyProtection="1">
      <alignment horizontal="center"/>
      <protection hidden="1"/>
    </xf>
    <xf numFmtId="0" fontId="13" fillId="0" borderId="16" xfId="0" applyFont="1" applyBorder="1" applyAlignment="1" applyProtection="1">
      <alignment horizontal="center"/>
      <protection hidden="1"/>
    </xf>
    <xf numFmtId="8" fontId="7" fillId="0" borderId="0" xfId="0" applyNumberFormat="1" applyFont="1" applyFill="1" applyBorder="1" applyAlignment="1">
      <alignment/>
    </xf>
    <xf numFmtId="8" fontId="7" fillId="0" borderId="0" xfId="0" applyNumberFormat="1" applyFont="1" applyBorder="1" applyAlignment="1" applyProtection="1">
      <alignment/>
      <protection hidden="1"/>
    </xf>
    <xf numFmtId="2" fontId="7" fillId="0" borderId="0" xfId="0" applyNumberFormat="1" applyFont="1" applyBorder="1" applyAlignment="1" applyProtection="1">
      <alignment horizontal="center"/>
      <protection hidden="1"/>
    </xf>
    <xf numFmtId="173" fontId="7" fillId="0" borderId="0" xfId="0" applyNumberFormat="1" applyFont="1" applyBorder="1" applyAlignment="1" applyProtection="1">
      <alignment horizontal="center"/>
      <protection hidden="1"/>
    </xf>
    <xf numFmtId="8" fontId="3" fillId="35" borderId="15" xfId="0" applyNumberFormat="1" applyFont="1" applyFill="1" applyBorder="1" applyAlignment="1" applyProtection="1">
      <alignment horizontal="center"/>
      <protection hidden="1"/>
    </xf>
    <xf numFmtId="172" fontId="3" fillId="35" borderId="15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8" fontId="0" fillId="0" borderId="0" xfId="0" applyNumberFormat="1" applyFill="1" applyBorder="1" applyAlignment="1">
      <alignment horizontal="center"/>
    </xf>
    <xf numFmtId="173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8" fontId="3" fillId="0" borderId="0" xfId="0" applyNumberFormat="1" applyFont="1" applyFill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auto="1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auto="1"/>
      </font>
      <border/>
    </dxf>
    <dxf>
      <font>
        <b/>
        <i val="0"/>
        <color rgb="FFFF0000"/>
      </font>
      <border/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STER~1\AppData\Local\Temp\Bet%20Calc%201%20be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X Odds"/>
      <sheetName val="lookup"/>
      <sheetName val="Parlay Calc"/>
      <sheetName val="Team Calc"/>
      <sheetName val="SBG Global Odds"/>
      <sheetName val="Matchups"/>
    </sheetNames>
    <sheetDataSet>
      <sheetData sheetId="1">
        <row r="3">
          <cell r="A3" t="str">
            <v>ARI</v>
          </cell>
          <cell r="B3" t="str">
            <v>Arizona at</v>
          </cell>
          <cell r="C3">
            <v>122</v>
          </cell>
          <cell r="G3">
            <v>122</v>
          </cell>
          <cell r="V3" t="str">
            <v>ARI</v>
          </cell>
          <cell r="W3" t="str">
            <v>Arizona at</v>
          </cell>
          <cell r="Y3">
            <v>-165</v>
          </cell>
          <cell r="Z3">
            <v>1.5</v>
          </cell>
          <cell r="AC3">
            <v>-155</v>
          </cell>
        </row>
        <row r="4">
          <cell r="A4" t="str">
            <v>ATL</v>
          </cell>
          <cell r="B4" t="str">
            <v>Atlanta</v>
          </cell>
          <cell r="C4">
            <v>-138</v>
          </cell>
          <cell r="G4">
            <v>-141</v>
          </cell>
          <cell r="V4" t="str">
            <v>ATL</v>
          </cell>
          <cell r="W4" t="str">
            <v>Atlanta</v>
          </cell>
          <cell r="Y4">
            <v>155</v>
          </cell>
          <cell r="Z4">
            <v>-1.5</v>
          </cell>
          <cell r="AC4">
            <v>150</v>
          </cell>
        </row>
        <row r="5">
          <cell r="A5" t="str">
            <v>BAL</v>
          </cell>
          <cell r="B5" t="str">
            <v>Baltimore at</v>
          </cell>
          <cell r="C5">
            <v>183</v>
          </cell>
          <cell r="G5">
            <v>175</v>
          </cell>
          <cell r="V5" t="str">
            <v>BAL</v>
          </cell>
          <cell r="W5" t="str">
            <v>Baltimore at</v>
          </cell>
          <cell r="Y5">
            <v>-135</v>
          </cell>
          <cell r="Z5">
            <v>1.5</v>
          </cell>
          <cell r="AC5">
            <v>-125</v>
          </cell>
        </row>
        <row r="6">
          <cell r="A6" t="str">
            <v>BOS</v>
          </cell>
          <cell r="B6" t="str">
            <v>Boston</v>
          </cell>
          <cell r="C6">
            <v>-147</v>
          </cell>
          <cell r="G6">
            <v>-150</v>
          </cell>
          <cell r="V6" t="str">
            <v>BOS</v>
          </cell>
          <cell r="W6" t="str">
            <v>Boston</v>
          </cell>
          <cell r="Y6">
            <v>120</v>
          </cell>
          <cell r="Z6">
            <v>-1.5</v>
          </cell>
          <cell r="AC6">
            <v>120</v>
          </cell>
        </row>
        <row r="7">
          <cell r="A7" t="str">
            <v>CIN</v>
          </cell>
          <cell r="B7" t="str">
            <v>Chi Cubs</v>
          </cell>
          <cell r="C7">
            <v>-112</v>
          </cell>
          <cell r="G7">
            <v>-108</v>
          </cell>
          <cell r="V7" t="str">
            <v>CUB</v>
          </cell>
          <cell r="W7" t="str">
            <v>Chi Cubs</v>
          </cell>
          <cell r="Y7">
            <v>173</v>
          </cell>
          <cell r="Z7">
            <v>-1.5</v>
          </cell>
          <cell r="AC7">
            <v>170</v>
          </cell>
        </row>
        <row r="8">
          <cell r="A8" t="str">
            <v>CLE</v>
          </cell>
          <cell r="B8" t="str">
            <v>Chi White Sox at</v>
          </cell>
          <cell r="C8" t="str">
            <v>No lines.</v>
          </cell>
          <cell r="G8" t="str">
            <v>No lines.</v>
          </cell>
          <cell r="V8" t="str">
            <v>CWS</v>
          </cell>
          <cell r="W8" t="str">
            <v>Chi White Sox at</v>
          </cell>
          <cell r="X8" t="str">
            <v>No</v>
          </cell>
          <cell r="Y8" t="str">
            <v>lines.</v>
          </cell>
          <cell r="AB8" t="str">
            <v>No</v>
          </cell>
          <cell r="AC8" t="str">
            <v>lines.</v>
          </cell>
        </row>
        <row r="9">
          <cell r="A9" t="str">
            <v>COL</v>
          </cell>
          <cell r="B9" t="str">
            <v>Cincinnati at</v>
          </cell>
          <cell r="C9">
            <v>168</v>
          </cell>
          <cell r="G9">
            <v>165</v>
          </cell>
          <cell r="V9" t="str">
            <v>CIN</v>
          </cell>
          <cell r="W9" t="str">
            <v>Cincinnati at</v>
          </cell>
          <cell r="Y9">
            <v>-140</v>
          </cell>
          <cell r="Z9">
            <v>1.5</v>
          </cell>
          <cell r="AC9">
            <v>-135</v>
          </cell>
        </row>
        <row r="10">
          <cell r="A10" t="str">
            <v>CUB</v>
          </cell>
          <cell r="B10" t="str">
            <v>Cleveland at</v>
          </cell>
          <cell r="C10">
            <v>110</v>
          </cell>
          <cell r="G10">
            <v>110</v>
          </cell>
          <cell r="V10" t="str">
            <v>CLE</v>
          </cell>
          <cell r="W10" t="str">
            <v>Cleveland at</v>
          </cell>
          <cell r="Y10">
            <v>-185</v>
          </cell>
          <cell r="Z10">
            <v>1.5</v>
          </cell>
          <cell r="AC10">
            <v>-195</v>
          </cell>
        </row>
        <row r="11">
          <cell r="A11" t="str">
            <v>CWS</v>
          </cell>
          <cell r="B11" t="str">
            <v>Colorado</v>
          </cell>
          <cell r="C11">
            <v>-113</v>
          </cell>
          <cell r="G11">
            <v>-110</v>
          </cell>
          <cell r="V11" t="str">
            <v>COL</v>
          </cell>
          <cell r="W11" t="str">
            <v>Colorado</v>
          </cell>
          <cell r="Y11">
            <v>173</v>
          </cell>
          <cell r="Z11">
            <v>-1.5</v>
          </cell>
          <cell r="AC11">
            <v>175</v>
          </cell>
        </row>
        <row r="12">
          <cell r="A12" t="str">
            <v>DET</v>
          </cell>
          <cell r="B12" t="str">
            <v>Detroit</v>
          </cell>
          <cell r="C12">
            <v>-132</v>
          </cell>
          <cell r="G12">
            <v>-132</v>
          </cell>
          <cell r="V12" t="str">
            <v>DET</v>
          </cell>
          <cell r="W12" t="str">
            <v>Detroit</v>
          </cell>
          <cell r="Y12">
            <v>145</v>
          </cell>
          <cell r="Z12">
            <v>-1.5</v>
          </cell>
          <cell r="AC12">
            <v>135</v>
          </cell>
        </row>
        <row r="13">
          <cell r="A13" t="str">
            <v>FLA</v>
          </cell>
          <cell r="B13" t="str">
            <v>Florida</v>
          </cell>
          <cell r="C13">
            <v>128</v>
          </cell>
          <cell r="G13">
            <v>132</v>
          </cell>
          <cell r="V13" t="str">
            <v>FLA</v>
          </cell>
          <cell r="W13" t="str">
            <v>Florida</v>
          </cell>
          <cell r="Y13">
            <v>-125</v>
          </cell>
          <cell r="Z13">
            <v>1.5</v>
          </cell>
          <cell r="AC13">
            <v>-120</v>
          </cell>
        </row>
        <row r="14">
          <cell r="A14" t="str">
            <v>HOU</v>
          </cell>
          <cell r="B14" t="str">
            <v>Houston</v>
          </cell>
          <cell r="C14">
            <v>180</v>
          </cell>
          <cell r="G14">
            <v>175</v>
          </cell>
          <cell r="V14" t="str">
            <v>HOU</v>
          </cell>
          <cell r="W14" t="str">
            <v>Houston</v>
          </cell>
          <cell r="Y14">
            <v>110</v>
          </cell>
          <cell r="Z14">
            <v>1.5</v>
          </cell>
          <cell r="AC14">
            <v>110</v>
          </cell>
        </row>
        <row r="15">
          <cell r="A15" t="str">
            <v>KC</v>
          </cell>
          <cell r="B15" t="str">
            <v>Kansas City at</v>
          </cell>
          <cell r="C15">
            <v>128</v>
          </cell>
          <cell r="G15">
            <v>131</v>
          </cell>
          <cell r="V15" t="str">
            <v>KC</v>
          </cell>
          <cell r="W15" t="str">
            <v>Kansas City at</v>
          </cell>
          <cell r="Y15">
            <v>-175</v>
          </cell>
          <cell r="Z15">
            <v>1.5</v>
          </cell>
          <cell r="AC15">
            <v>-170</v>
          </cell>
        </row>
        <row r="16">
          <cell r="A16" t="str">
            <v>LAA</v>
          </cell>
          <cell r="B16" t="str">
            <v>LA Angels at</v>
          </cell>
          <cell r="C16">
            <v>102</v>
          </cell>
          <cell r="G16">
            <v>-102</v>
          </cell>
          <cell r="V16" t="str">
            <v>LAA</v>
          </cell>
          <cell r="W16" t="str">
            <v>LA Angels at</v>
          </cell>
          <cell r="Y16">
            <v>-205</v>
          </cell>
          <cell r="Z16">
            <v>1.5</v>
          </cell>
          <cell r="AC16">
            <v>-200</v>
          </cell>
        </row>
        <row r="17">
          <cell r="A17" t="str">
            <v>LOS</v>
          </cell>
          <cell r="B17" t="str">
            <v>LA Dodgers at</v>
          </cell>
          <cell r="C17">
            <v>137</v>
          </cell>
          <cell r="G17">
            <v>135</v>
          </cell>
          <cell r="V17" t="str">
            <v>LOS</v>
          </cell>
          <cell r="W17" t="str">
            <v>LA Dodgers at</v>
          </cell>
          <cell r="Y17">
            <v>-140</v>
          </cell>
          <cell r="Z17">
            <v>1.5</v>
          </cell>
          <cell r="AC17">
            <v>-140</v>
          </cell>
        </row>
        <row r="18">
          <cell r="A18" t="str">
            <v>MIL</v>
          </cell>
          <cell r="B18" t="str">
            <v>Milwaukee at</v>
          </cell>
          <cell r="C18">
            <v>103</v>
          </cell>
          <cell r="G18">
            <v>100</v>
          </cell>
          <cell r="V18" t="str">
            <v>MIL</v>
          </cell>
          <cell r="W18" t="str">
            <v>Milwaukee at</v>
          </cell>
          <cell r="Y18">
            <v>-205</v>
          </cell>
          <cell r="Z18">
            <v>1.5</v>
          </cell>
          <cell r="AC18">
            <v>-215</v>
          </cell>
        </row>
        <row r="19">
          <cell r="A19" t="str">
            <v>MIN</v>
          </cell>
          <cell r="B19" t="str">
            <v>Minnesota at</v>
          </cell>
          <cell r="C19">
            <v>137</v>
          </cell>
          <cell r="G19">
            <v>138</v>
          </cell>
          <cell r="V19" t="str">
            <v>MIN</v>
          </cell>
          <cell r="W19" t="str">
            <v>Minnesota at</v>
          </cell>
          <cell r="Y19">
            <v>-155</v>
          </cell>
          <cell r="Z19">
            <v>1.5</v>
          </cell>
          <cell r="AC19">
            <v>-155</v>
          </cell>
        </row>
        <row r="20">
          <cell r="A20" t="str">
            <v>NYM</v>
          </cell>
          <cell r="B20" t="str">
            <v>NY Mets at</v>
          </cell>
          <cell r="C20">
            <v>183</v>
          </cell>
          <cell r="G20">
            <v>180</v>
          </cell>
          <cell r="V20" t="str">
            <v>NYM</v>
          </cell>
          <cell r="W20" t="str">
            <v>NY Mets at</v>
          </cell>
          <cell r="Y20">
            <v>-120</v>
          </cell>
          <cell r="Z20">
            <v>1.5</v>
          </cell>
          <cell r="AC20">
            <v>-115</v>
          </cell>
        </row>
        <row r="21">
          <cell r="A21" t="str">
            <v>NYY</v>
          </cell>
          <cell r="B21" t="str">
            <v>NY Yankees</v>
          </cell>
          <cell r="C21">
            <v>-195</v>
          </cell>
          <cell r="G21">
            <v>-200</v>
          </cell>
          <cell r="V21" t="str">
            <v>NYY</v>
          </cell>
          <cell r="W21" t="str">
            <v>NY Yankees</v>
          </cell>
          <cell r="Y21">
            <v>100</v>
          </cell>
          <cell r="Z21">
            <v>-1.5</v>
          </cell>
          <cell r="AC21">
            <v>-105</v>
          </cell>
        </row>
        <row r="22">
          <cell r="A22" t="str">
            <v>OAK</v>
          </cell>
          <cell r="B22" t="str">
            <v>Oakland at</v>
          </cell>
          <cell r="C22">
            <v>190</v>
          </cell>
          <cell r="G22">
            <v>185</v>
          </cell>
          <cell r="V22" t="str">
            <v>OAK</v>
          </cell>
          <cell r="W22" t="str">
            <v>Oakland at</v>
          </cell>
          <cell r="Y22">
            <v>-115</v>
          </cell>
          <cell r="Z22">
            <v>1.5</v>
          </cell>
          <cell r="AC22">
            <v>-110</v>
          </cell>
        </row>
        <row r="23">
          <cell r="A23" t="str">
            <v>PHI</v>
          </cell>
          <cell r="B23" t="str">
            <v>Philadelphia</v>
          </cell>
          <cell r="C23">
            <v>-147</v>
          </cell>
          <cell r="G23">
            <v>-153</v>
          </cell>
          <cell r="V23" t="str">
            <v>PHI</v>
          </cell>
          <cell r="W23" t="str">
            <v>Philadelphia</v>
          </cell>
          <cell r="Y23">
            <v>135</v>
          </cell>
          <cell r="Z23">
            <v>-1.5</v>
          </cell>
          <cell r="AC23">
            <v>135</v>
          </cell>
        </row>
        <row r="24">
          <cell r="A24" t="str">
            <v>PIT</v>
          </cell>
          <cell r="B24" t="str">
            <v>Pittsburgh</v>
          </cell>
          <cell r="C24">
            <v>-120</v>
          </cell>
          <cell r="G24">
            <v>-120</v>
          </cell>
          <cell r="V24" t="str">
            <v>PIT</v>
          </cell>
          <cell r="W24" t="str">
            <v>Pittsburgh</v>
          </cell>
          <cell r="Y24">
            <v>160</v>
          </cell>
          <cell r="Z24">
            <v>-1.5</v>
          </cell>
          <cell r="AC24">
            <v>165</v>
          </cell>
        </row>
        <row r="25">
          <cell r="A25" t="str">
            <v>SDG</v>
          </cell>
          <cell r="B25" t="str">
            <v>San Diego</v>
          </cell>
          <cell r="C25">
            <v>-195</v>
          </cell>
          <cell r="G25">
            <v>-195</v>
          </cell>
          <cell r="V25" t="str">
            <v>SDG</v>
          </cell>
          <cell r="W25" t="str">
            <v>San Diego</v>
          </cell>
          <cell r="Y25">
            <v>115</v>
          </cell>
          <cell r="Z25">
            <v>-1.5</v>
          </cell>
          <cell r="AC25">
            <v>105</v>
          </cell>
        </row>
        <row r="26">
          <cell r="A26" t="str">
            <v>SEA</v>
          </cell>
          <cell r="B26" t="str">
            <v>San Francisco at</v>
          </cell>
          <cell r="C26">
            <v>-160</v>
          </cell>
          <cell r="G26">
            <v>-162</v>
          </cell>
          <cell r="V26" t="str">
            <v>SEA</v>
          </cell>
          <cell r="W26" t="str">
            <v>San Francisco at</v>
          </cell>
          <cell r="Y26">
            <v>-110</v>
          </cell>
          <cell r="Z26">
            <v>-1.5</v>
          </cell>
          <cell r="AC26">
            <v>-120</v>
          </cell>
        </row>
        <row r="27">
          <cell r="A27" t="str">
            <v>SFO</v>
          </cell>
          <cell r="B27" t="str">
            <v>Seattle</v>
          </cell>
          <cell r="C27">
            <v>-178</v>
          </cell>
          <cell r="G27">
            <v>-185</v>
          </cell>
          <cell r="V27" t="str">
            <v>SFO</v>
          </cell>
          <cell r="W27" t="str">
            <v>Seattle</v>
          </cell>
          <cell r="Y27">
            <v>120</v>
          </cell>
          <cell r="Z27">
            <v>-1.5</v>
          </cell>
          <cell r="AC27">
            <v>115</v>
          </cell>
        </row>
        <row r="28">
          <cell r="A28" t="str">
            <v>STL</v>
          </cell>
          <cell r="B28" t="str">
            <v>St. Louis</v>
          </cell>
          <cell r="C28">
            <v>-210</v>
          </cell>
          <cell r="G28">
            <v>-210</v>
          </cell>
          <cell r="V28" t="str">
            <v>STL</v>
          </cell>
          <cell r="W28" t="str">
            <v>St. Louis</v>
          </cell>
          <cell r="Y28">
            <v>-105</v>
          </cell>
          <cell r="Z28">
            <v>-1.5</v>
          </cell>
          <cell r="AC28">
            <v>-110</v>
          </cell>
        </row>
        <row r="29">
          <cell r="A29" t="str">
            <v>TAM</v>
          </cell>
          <cell r="B29" t="str">
            <v>Tampa Bay at</v>
          </cell>
          <cell r="C29">
            <v>-138</v>
          </cell>
          <cell r="G29">
            <v>-142</v>
          </cell>
          <cell r="V29" t="str">
            <v>TAM</v>
          </cell>
          <cell r="W29" t="str">
            <v>Tampa Bay at</v>
          </cell>
          <cell r="Y29">
            <v>105</v>
          </cell>
          <cell r="Z29">
            <v>-1.5</v>
          </cell>
          <cell r="AC29">
            <v>100</v>
          </cell>
        </row>
        <row r="30">
          <cell r="A30" t="str">
            <v>TEX</v>
          </cell>
          <cell r="B30" t="str">
            <v>Texas at</v>
          </cell>
          <cell r="C30">
            <v>-190</v>
          </cell>
          <cell r="G30">
            <v>-195</v>
          </cell>
          <cell r="V30" t="str">
            <v>TEX</v>
          </cell>
          <cell r="W30" t="str">
            <v>Texas at</v>
          </cell>
          <cell r="Y30">
            <v>-130</v>
          </cell>
          <cell r="Z30">
            <v>-1.5</v>
          </cell>
          <cell r="AC30">
            <v>-130</v>
          </cell>
        </row>
        <row r="31">
          <cell r="A31" t="str">
            <v>TOR</v>
          </cell>
          <cell r="B31" t="str">
            <v>Toronto</v>
          </cell>
          <cell r="C31">
            <v>150</v>
          </cell>
          <cell r="G31">
            <v>147</v>
          </cell>
          <cell r="V31" t="str">
            <v>TOR</v>
          </cell>
          <cell r="W31" t="str">
            <v>Toronto</v>
          </cell>
          <cell r="Y31">
            <v>-110</v>
          </cell>
          <cell r="Z31">
            <v>1.5</v>
          </cell>
          <cell r="AC31">
            <v>100</v>
          </cell>
        </row>
        <row r="32">
          <cell r="A32" t="str">
            <v>WAS</v>
          </cell>
          <cell r="B32" t="str">
            <v>Washington</v>
          </cell>
          <cell r="V32" t="str">
            <v>WAS</v>
          </cell>
          <cell r="W32" t="str">
            <v>Washington</v>
          </cell>
        </row>
        <row r="33">
          <cell r="X33">
            <v>8.5</v>
          </cell>
          <cell r="Y33" t="str">
            <v>o-110</v>
          </cell>
          <cell r="AB33">
            <v>8.5</v>
          </cell>
          <cell r="AC33" t="str">
            <v>o-110</v>
          </cell>
        </row>
        <row r="34">
          <cell r="X34">
            <v>9</v>
          </cell>
          <cell r="Y34" t="str">
            <v>o-115</v>
          </cell>
          <cell r="AB34">
            <v>9</v>
          </cell>
          <cell r="AC34" t="str">
            <v>o-120</v>
          </cell>
        </row>
        <row r="35">
          <cell r="X35">
            <v>8.5</v>
          </cell>
          <cell r="Y35" t="str">
            <v>o-120</v>
          </cell>
          <cell r="AB35">
            <v>8.5</v>
          </cell>
          <cell r="AC35" t="str">
            <v>o-115</v>
          </cell>
        </row>
        <row r="36">
          <cell r="X36">
            <v>7</v>
          </cell>
          <cell r="Y36" t="str">
            <v>o-120</v>
          </cell>
          <cell r="AB36">
            <v>7</v>
          </cell>
          <cell r="AC36" t="str">
            <v>o-120</v>
          </cell>
        </row>
        <row r="37">
          <cell r="X37">
            <v>9</v>
          </cell>
          <cell r="Y37" t="str">
            <v>o-120</v>
          </cell>
          <cell r="AB37">
            <v>9.5</v>
          </cell>
          <cell r="AC37" t="str">
            <v>o+105</v>
          </cell>
        </row>
        <row r="38">
          <cell r="X38">
            <v>11</v>
          </cell>
          <cell r="Y38" t="str">
            <v>o-110</v>
          </cell>
          <cell r="AB38">
            <v>11</v>
          </cell>
          <cell r="AC38" t="str">
            <v>o-110</v>
          </cell>
        </row>
        <row r="39">
          <cell r="X39">
            <v>9</v>
          </cell>
          <cell r="Y39" t="str">
            <v>o-105</v>
          </cell>
          <cell r="AB39">
            <v>9</v>
          </cell>
          <cell r="AC39" t="str">
            <v>o-105</v>
          </cell>
        </row>
        <row r="40">
          <cell r="X40">
            <v>9.5</v>
          </cell>
          <cell r="Y40" t="str">
            <v>o-115</v>
          </cell>
          <cell r="AB40">
            <v>9.5</v>
          </cell>
          <cell r="AC40" t="str">
            <v>o-110</v>
          </cell>
        </row>
        <row r="41">
          <cell r="X41">
            <v>9</v>
          </cell>
          <cell r="Y41" t="str">
            <v>o-115</v>
          </cell>
          <cell r="AB41">
            <v>9</v>
          </cell>
          <cell r="AC41" t="str">
            <v>o-110</v>
          </cell>
        </row>
        <row r="43">
          <cell r="X43">
            <v>9</v>
          </cell>
          <cell r="Y43" t="str">
            <v>o-105</v>
          </cell>
          <cell r="AB43">
            <v>9</v>
          </cell>
          <cell r="AC43" t="str">
            <v>o-110</v>
          </cell>
        </row>
        <row r="44">
          <cell r="X44">
            <v>8</v>
          </cell>
          <cell r="Y44" t="str">
            <v>o+105</v>
          </cell>
          <cell r="AB44">
            <v>8</v>
          </cell>
          <cell r="AC44" t="str">
            <v>o+105</v>
          </cell>
        </row>
        <row r="45">
          <cell r="X45">
            <v>7</v>
          </cell>
          <cell r="Y45" t="str">
            <v>o-115</v>
          </cell>
          <cell r="AB45">
            <v>7</v>
          </cell>
          <cell r="AC45" t="str">
            <v>o-120</v>
          </cell>
        </row>
        <row r="46">
          <cell r="X46">
            <v>8.5</v>
          </cell>
          <cell r="Y46" t="str">
            <v>o-125</v>
          </cell>
        </row>
        <row r="47">
          <cell r="X47">
            <v>6.5</v>
          </cell>
          <cell r="Y47" t="str">
            <v>o-120</v>
          </cell>
          <cell r="AB47">
            <v>6.5</v>
          </cell>
          <cell r="AC47" t="str">
            <v>o-120</v>
          </cell>
        </row>
        <row r="48">
          <cell r="Y48" t="str">
            <v>u-110</v>
          </cell>
          <cell r="AC48" t="str">
            <v>u-110</v>
          </cell>
        </row>
        <row r="49">
          <cell r="Y49" t="str">
            <v>u-105</v>
          </cell>
          <cell r="AC49" t="str">
            <v>u+100</v>
          </cell>
        </row>
        <row r="50">
          <cell r="Y50" t="str">
            <v>u+100</v>
          </cell>
          <cell r="AC50" t="str">
            <v>u-105</v>
          </cell>
        </row>
        <row r="51">
          <cell r="Y51" t="str">
            <v>u+100</v>
          </cell>
          <cell r="AC51" t="str">
            <v>u-125</v>
          </cell>
        </row>
        <row r="52">
          <cell r="Y52" t="str">
            <v>u-110</v>
          </cell>
          <cell r="AC52" t="str">
            <v>u-110</v>
          </cell>
        </row>
        <row r="53">
          <cell r="Y53" t="str">
            <v>u-115</v>
          </cell>
          <cell r="AC53" t="str">
            <v>u-115</v>
          </cell>
        </row>
        <row r="54">
          <cell r="Y54" t="str">
            <v>u-105</v>
          </cell>
          <cell r="AC54" t="str">
            <v>u-110</v>
          </cell>
        </row>
        <row r="55">
          <cell r="Y55" t="str">
            <v>u-105</v>
          </cell>
          <cell r="AC55" t="str">
            <v>u-110</v>
          </cell>
        </row>
        <row r="57">
          <cell r="Y57" t="str">
            <v>u-115</v>
          </cell>
          <cell r="AC57" t="str">
            <v>u-110</v>
          </cell>
        </row>
        <row r="58">
          <cell r="Y58" t="str">
            <v>u-125</v>
          </cell>
          <cell r="AC58" t="str">
            <v>u-125</v>
          </cell>
        </row>
        <row r="59">
          <cell r="Y59" t="str">
            <v>u-105</v>
          </cell>
          <cell r="AC59" t="str">
            <v>u+100</v>
          </cell>
        </row>
        <row r="60">
          <cell r="Y60" t="str">
            <v>u+105</v>
          </cell>
        </row>
        <row r="61">
          <cell r="Y61" t="str">
            <v>u+100</v>
          </cell>
          <cell r="AC61" t="str">
            <v>u+100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4" width="9.140625" style="20" customWidth="1"/>
    <col min="5" max="5" width="14.140625" style="20" customWidth="1"/>
    <col min="6" max="6" width="13.140625" style="20" customWidth="1"/>
    <col min="7" max="7" width="14.7109375" style="20" customWidth="1"/>
    <col min="8" max="8" width="3.57421875" style="20" customWidth="1"/>
    <col min="9" max="9" width="14.421875" style="20" customWidth="1"/>
    <col min="10" max="10" width="9.140625" style="20" customWidth="1"/>
    <col min="11" max="11" width="13.28125" style="20" customWidth="1"/>
    <col min="12" max="16384" width="9.140625" style="20" customWidth="1"/>
  </cols>
  <sheetData>
    <row r="1" spans="1:4" s="3" customFormat="1" ht="14.25">
      <c r="A1" s="61"/>
      <c r="B1" s="61"/>
      <c r="C1" s="62"/>
      <c r="D1" s="62"/>
    </row>
    <row r="2" spans="1:7" s="3" customFormat="1" ht="15">
      <c r="A2" s="61"/>
      <c r="B2" s="61"/>
      <c r="C2" s="63"/>
      <c r="D2" s="62"/>
      <c r="F2" s="21">
        <v>100</v>
      </c>
      <c r="G2" s="3" t="s">
        <v>13</v>
      </c>
    </row>
    <row r="3" spans="1:7" s="3" customFormat="1" ht="15">
      <c r="A3" s="61"/>
      <c r="B3" s="60"/>
      <c r="C3" s="59"/>
      <c r="D3" s="59"/>
      <c r="F3" s="22">
        <v>-209</v>
      </c>
      <c r="G3" s="3" t="s">
        <v>8</v>
      </c>
    </row>
    <row r="4" spans="1:11" s="3" customFormat="1" ht="15">
      <c r="A4" s="61"/>
      <c r="B4" s="60"/>
      <c r="C4" s="59"/>
      <c r="D4" s="59"/>
      <c r="F4" s="22">
        <v>139</v>
      </c>
      <c r="G4" s="3" t="s">
        <v>7</v>
      </c>
      <c r="K4" s="27"/>
    </row>
    <row r="5" spans="2:3" s="3" customFormat="1" ht="15" thickBot="1">
      <c r="B5" s="4"/>
      <c r="C5" s="4"/>
    </row>
    <row r="6" spans="1:16" s="3" customFormat="1" ht="15.75" thickBot="1">
      <c r="A6" s="4"/>
      <c r="B6" s="48" t="s">
        <v>14</v>
      </c>
      <c r="C6" s="5"/>
      <c r="D6" s="5"/>
      <c r="E6" s="5"/>
      <c r="F6" s="5"/>
      <c r="G6" s="5"/>
      <c r="H6" s="5"/>
      <c r="I6" s="5"/>
      <c r="J6" s="5"/>
      <c r="K6" s="5"/>
      <c r="L6" s="48" t="s">
        <v>14</v>
      </c>
      <c r="O6" s="4"/>
      <c r="P6" s="4"/>
    </row>
    <row r="7" spans="1:16" s="3" customFormat="1" ht="14.25">
      <c r="A7" s="4"/>
      <c r="B7" s="6"/>
      <c r="C7" s="4"/>
      <c r="D7" s="4"/>
      <c r="E7" s="4"/>
      <c r="F7" s="7" t="s">
        <v>1</v>
      </c>
      <c r="G7" s="32"/>
      <c r="H7" s="4"/>
      <c r="I7" s="4"/>
      <c r="J7" s="4"/>
      <c r="K7" s="4"/>
      <c r="L7" s="8"/>
      <c r="M7" s="4"/>
      <c r="N7" s="4"/>
      <c r="O7" s="4"/>
      <c r="P7" s="4"/>
    </row>
    <row r="8" spans="1:16" s="3" customFormat="1" ht="14.25">
      <c r="A8" s="4"/>
      <c r="B8" s="6"/>
      <c r="C8" s="4"/>
      <c r="D8" s="4"/>
      <c r="E8" s="9" t="s">
        <v>0</v>
      </c>
      <c r="F8" s="54">
        <f>F2</f>
        <v>100</v>
      </c>
      <c r="G8" s="10"/>
      <c r="H8" s="4"/>
      <c r="I8" s="4"/>
      <c r="J8" s="4"/>
      <c r="K8" s="4"/>
      <c r="L8" s="8"/>
      <c r="M8" s="4"/>
      <c r="O8" s="4"/>
      <c r="P8" s="4"/>
    </row>
    <row r="9" spans="1:16" s="3" customFormat="1" ht="15">
      <c r="A9" s="4"/>
      <c r="B9" s="6"/>
      <c r="C9" s="4"/>
      <c r="D9" s="4"/>
      <c r="E9" s="9" t="s">
        <v>2</v>
      </c>
      <c r="F9" s="55">
        <f>F3</f>
        <v>-209</v>
      </c>
      <c r="G9" s="10"/>
      <c r="H9" s="1" t="s">
        <v>4</v>
      </c>
      <c r="I9" s="2">
        <f>IF(AND(F9&lt;0,F10&gt;0),((ABS(F9)/100)*(100/F10)*(F8/((100/F10)+1))),IF(AND(F9&lt;0,F10&lt;0),((ABS(F9)/100)*(ABS(F10)/100)*(F8/((ABS(F10)/100)+1))),IF(AND(F9&gt;0,F10&lt;0),((100/F9)*(K9)),IF(AND(F9&gt;0,F10&gt;0),((100/F9)*(100/F10)*(F8/((100/F10)+1)))))))</f>
        <v>87.44769874476985</v>
      </c>
      <c r="J9" s="1" t="s">
        <v>9</v>
      </c>
      <c r="K9" s="2">
        <f>IF(AND(F9&gt;0,F10&lt;0),I10,IF(F9&lt;0,((100/ABS(F9))*I9),IF(F9&gt;0,((F9/100)*I9))))</f>
        <v>41.841004184100406</v>
      </c>
      <c r="L9" s="8"/>
      <c r="M9" s="4"/>
      <c r="O9" s="4"/>
      <c r="P9" s="4"/>
    </row>
    <row r="10" spans="1:16" s="3" customFormat="1" ht="15.75" thickBot="1">
      <c r="A10" s="4"/>
      <c r="B10" s="6"/>
      <c r="C10" s="4"/>
      <c r="D10" s="4"/>
      <c r="E10" s="11" t="s">
        <v>3</v>
      </c>
      <c r="F10" s="55">
        <f>F4</f>
        <v>139</v>
      </c>
      <c r="G10" s="10"/>
      <c r="H10" s="1" t="s">
        <v>5</v>
      </c>
      <c r="I10" s="33">
        <f>IF(F10&gt;0,((100/F10)*(F8/((100/F10)+1))),IF(F10&lt;0,((ABS(F10)/100)*(F8/((ABS(F10)/100)+1))),IF(AND(F9&gt;0,F10&lt;0),(ABS(F10)/100)*(F8/(ABS(F10)/100)+1))))</f>
        <v>41.84100418410041</v>
      </c>
      <c r="J10" s="1" t="s">
        <v>10</v>
      </c>
      <c r="K10" s="33">
        <f>IF(F10&lt;0,((100/ABS(F10))*I10),(IF(F10&gt;0,((F10/100)*I10),0)))</f>
        <v>58.15899581589957</v>
      </c>
      <c r="L10" s="8"/>
      <c r="M10" s="4"/>
      <c r="O10" s="4"/>
      <c r="P10" s="4"/>
    </row>
    <row r="11" spans="1:16" s="3" customFormat="1" ht="15.75" thickBot="1">
      <c r="A11" s="4"/>
      <c r="B11" s="6"/>
      <c r="C11" s="4"/>
      <c r="D11" s="4"/>
      <c r="E11" s="9" t="s">
        <v>6</v>
      </c>
      <c r="F11" s="34">
        <f>I9+I10</f>
        <v>129.28870292887026</v>
      </c>
      <c r="G11" s="4"/>
      <c r="H11" s="4"/>
      <c r="I11" s="2">
        <f>SUM(I9:I10)</f>
        <v>129.28870292887026</v>
      </c>
      <c r="J11" s="4"/>
      <c r="K11" s="2">
        <f>SUM(K9:K10)</f>
        <v>99.99999999999997</v>
      </c>
      <c r="L11" s="8"/>
      <c r="M11" s="4"/>
      <c r="O11" s="4"/>
      <c r="P11" s="4"/>
    </row>
    <row r="12" spans="1:16" s="3" customFormat="1" ht="15">
      <c r="A12" s="4"/>
      <c r="B12" s="6"/>
      <c r="C12" s="4"/>
      <c r="D12" s="4"/>
      <c r="E12" s="9"/>
      <c r="F12" s="64"/>
      <c r="G12" s="4"/>
      <c r="H12" s="4"/>
      <c r="I12" s="2"/>
      <c r="J12" s="4"/>
      <c r="K12" s="2"/>
      <c r="L12" s="8"/>
      <c r="M12" s="4"/>
      <c r="O12" s="4"/>
      <c r="P12" s="4"/>
    </row>
    <row r="13" spans="1:16" s="3" customFormat="1" ht="14.25">
      <c r="A13" s="4"/>
      <c r="B13" s="6"/>
      <c r="C13" s="4"/>
      <c r="D13" s="35" t="s">
        <v>18</v>
      </c>
      <c r="E13" s="35" t="s">
        <v>22</v>
      </c>
      <c r="F13" s="4"/>
      <c r="G13" s="35" t="s">
        <v>14</v>
      </c>
      <c r="H13" s="12"/>
      <c r="I13" s="35" t="s">
        <v>28</v>
      </c>
      <c r="J13" s="4"/>
      <c r="K13" s="32"/>
      <c r="L13" s="8"/>
      <c r="M13" s="4"/>
      <c r="O13" s="4"/>
      <c r="P13" s="4"/>
    </row>
    <row r="14" spans="1:16" s="3" customFormat="1" ht="15">
      <c r="A14" s="4"/>
      <c r="B14" s="6"/>
      <c r="C14" s="38"/>
      <c r="D14" s="36" t="s">
        <v>19</v>
      </c>
      <c r="E14" s="39">
        <f>F11</f>
        <v>129.28870292887026</v>
      </c>
      <c r="F14" s="40"/>
      <c r="G14" s="41">
        <f>K9+K10</f>
        <v>99.99999999999997</v>
      </c>
      <c r="H14" s="42"/>
      <c r="I14" s="47">
        <f>IF(E14&gt;G14,((-E14/G14)*100),IF(G14&gt;E14,((G14/E14)*100),IF(E14=G14,((E14/G14)*100))))</f>
        <v>-129.2887029288703</v>
      </c>
      <c r="J14" s="4"/>
      <c r="K14" s="4"/>
      <c r="L14" s="8"/>
      <c r="M14" s="4"/>
      <c r="O14" s="4"/>
      <c r="P14" s="4"/>
    </row>
    <row r="15" spans="1:16" s="3" customFormat="1" ht="14.25">
      <c r="A15" s="4"/>
      <c r="B15" s="6"/>
      <c r="C15" s="4"/>
      <c r="D15" s="37" t="s">
        <v>20</v>
      </c>
      <c r="E15" s="50">
        <f>IF(F9&lt;0,((ABS(F9)/100)*F8),(IF(F9&gt;0,((100/F9)*F8),0)))</f>
        <v>209</v>
      </c>
      <c r="F15" s="46">
        <f>(E15-E14)/E14</f>
        <v>0.6165372168284793</v>
      </c>
      <c r="G15" s="51">
        <f>F8</f>
        <v>100</v>
      </c>
      <c r="H15" s="52"/>
      <c r="I15" s="53">
        <f>IF(E15&gt;G15,((-E15/G15)*100),IF(G15&gt;E15,((G15/E15)*100),IF(E15=G15,((E15/G15)*100))))</f>
        <v>-209</v>
      </c>
      <c r="J15" s="4"/>
      <c r="K15" s="4"/>
      <c r="L15" s="8"/>
      <c r="M15" s="12"/>
      <c r="N15" s="4"/>
      <c r="O15" s="4"/>
      <c r="P15" s="4"/>
    </row>
    <row r="16" spans="1:16" s="3" customFormat="1" ht="15" thickBot="1">
      <c r="A16" s="4"/>
      <c r="B16" s="6"/>
      <c r="C16" s="4"/>
      <c r="D16" s="37" t="s">
        <v>21</v>
      </c>
      <c r="E16" s="50">
        <f>IF(F10&lt;0,((ABS(F10)/100)*F8),(IF(F10&gt;0,((100/F10)*F8),0)))</f>
        <v>71.94244604316546</v>
      </c>
      <c r="F16" s="46">
        <f>(E16-E14)/E14</f>
        <v>-0.4435519545528625</v>
      </c>
      <c r="G16" s="51">
        <f>F8</f>
        <v>100</v>
      </c>
      <c r="H16" s="52"/>
      <c r="I16" s="53">
        <f>IF(E16&gt;G16,((-E16/G16)*100),IF(G16&gt;E16,((G16/E16)*100),IF(E16=G16,((E16/G16)*100))))</f>
        <v>139</v>
      </c>
      <c r="J16" s="4"/>
      <c r="K16" s="4"/>
      <c r="L16" s="8"/>
      <c r="M16" s="12"/>
      <c r="N16" s="4"/>
      <c r="O16" s="4"/>
      <c r="P16" s="4"/>
    </row>
    <row r="17" spans="1:16" s="3" customFormat="1" ht="15.75" thickBot="1">
      <c r="A17" s="4"/>
      <c r="B17" s="48" t="s">
        <v>14</v>
      </c>
      <c r="C17" s="13"/>
      <c r="D17" s="13"/>
      <c r="E17" s="13"/>
      <c r="F17" s="13"/>
      <c r="G17" s="13"/>
      <c r="H17" s="13"/>
      <c r="I17" s="13"/>
      <c r="J17" s="13"/>
      <c r="K17" s="13"/>
      <c r="L17" s="48" t="s">
        <v>14</v>
      </c>
      <c r="M17" s="4"/>
      <c r="N17" s="4"/>
      <c r="O17" s="4"/>
      <c r="P17" s="4"/>
    </row>
    <row r="18" spans="1:16" s="3" customFormat="1" ht="14.25">
      <c r="A18" s="4"/>
      <c r="B18" s="4"/>
      <c r="C18" s="4"/>
      <c r="D18" s="4"/>
      <c r="M18" s="4"/>
      <c r="N18" s="4"/>
      <c r="O18" s="4"/>
      <c r="P18" s="4"/>
    </row>
    <row r="19" spans="1:16" s="3" customFormat="1" ht="15">
      <c r="A19" s="4"/>
      <c r="B19" s="56"/>
      <c r="C19" s="57"/>
      <c r="D19" s="57"/>
      <c r="G19" s="4"/>
      <c r="H19" s="14" t="s">
        <v>26</v>
      </c>
      <c r="I19" s="15">
        <f>K11</f>
        <v>99.99999999999997</v>
      </c>
      <c r="J19" s="4"/>
      <c r="K19" s="4"/>
      <c r="L19" s="4"/>
      <c r="M19" s="12"/>
      <c r="N19" s="4"/>
      <c r="O19" s="4"/>
      <c r="P19" s="4"/>
    </row>
    <row r="20" spans="1:15" s="3" customFormat="1" ht="15">
      <c r="A20" s="4"/>
      <c r="B20" s="57"/>
      <c r="C20" s="58"/>
      <c r="D20" s="59"/>
      <c r="E20" s="4"/>
      <c r="F20" s="4"/>
      <c r="G20" s="4"/>
      <c r="H20" s="23" t="s">
        <v>11</v>
      </c>
      <c r="I20" s="16">
        <v>0</v>
      </c>
      <c r="J20" s="4"/>
      <c r="K20" s="4"/>
      <c r="L20" s="4"/>
      <c r="M20" s="4"/>
      <c r="N20" s="4"/>
      <c r="O20" s="4"/>
    </row>
    <row r="21" spans="2:10" s="3" customFormat="1" ht="15">
      <c r="B21" s="57"/>
      <c r="C21" s="58"/>
      <c r="D21" s="60"/>
      <c r="I21" s="28">
        <f>SUM(I19:I20)</f>
        <v>99.99999999999997</v>
      </c>
      <c r="J21" s="3" t="s">
        <v>12</v>
      </c>
    </row>
    <row r="22" spans="2:9" s="3" customFormat="1" ht="15">
      <c r="B22" s="57"/>
      <c r="C22" s="58"/>
      <c r="D22" s="59"/>
      <c r="I22" s="18"/>
    </row>
    <row r="23" spans="2:9" s="3" customFormat="1" ht="14.25">
      <c r="B23" s="61"/>
      <c r="C23" s="61"/>
      <c r="D23" s="61"/>
      <c r="H23" s="14" t="s">
        <v>24</v>
      </c>
      <c r="I23" s="17">
        <f>K9</f>
        <v>41.841004184100406</v>
      </c>
    </row>
    <row r="24" spans="2:9" s="3" customFormat="1" ht="15">
      <c r="B24" s="56"/>
      <c r="C24" s="57"/>
      <c r="D24" s="57"/>
      <c r="H24" s="23" t="s">
        <v>25</v>
      </c>
      <c r="I24" s="19">
        <f>-I10</f>
        <v>-41.84100418410041</v>
      </c>
    </row>
    <row r="25" spans="2:10" s="3" customFormat="1" ht="15">
      <c r="B25" s="57"/>
      <c r="C25" s="58"/>
      <c r="D25" s="59"/>
      <c r="I25" s="28">
        <f>SUM(I23:I24)</f>
        <v>0</v>
      </c>
      <c r="J25" s="3" t="s">
        <v>12</v>
      </c>
    </row>
    <row r="26" spans="2:6" s="3" customFormat="1" ht="15">
      <c r="B26" s="57"/>
      <c r="C26" s="58"/>
      <c r="D26" s="60"/>
      <c r="E26" s="26"/>
      <c r="F26" s="26"/>
    </row>
    <row r="27" spans="2:6" s="3" customFormat="1" ht="15">
      <c r="B27" s="57"/>
      <c r="C27" s="58"/>
      <c r="D27" s="59"/>
      <c r="E27" s="26"/>
      <c r="F27" s="26"/>
    </row>
    <row r="28" s="3" customFormat="1" ht="14.25"/>
    <row r="29" s="3" customFormat="1" ht="14.25"/>
    <row r="30" s="3" customFormat="1" ht="14.25"/>
    <row r="31" s="3" customFormat="1" ht="14.25"/>
    <row r="32" s="3" customFormat="1" ht="14.25"/>
    <row r="33" s="3" customFormat="1" ht="14.25"/>
    <row r="34" s="3" customFormat="1" ht="14.25"/>
    <row r="35" s="3" customFormat="1" ht="14.25"/>
    <row r="36" s="3" customFormat="1" ht="14.25"/>
    <row r="37" s="3" customFormat="1" ht="14.25"/>
    <row r="38" s="3" customFormat="1" ht="14.25"/>
    <row r="39" s="3" customFormat="1" ht="14.25"/>
    <row r="40" s="3" customFormat="1" ht="14.25"/>
    <row r="41" s="3" customFormat="1" ht="14.25"/>
    <row r="42" s="3" customFormat="1" ht="14.25"/>
    <row r="43" s="3" customFormat="1" ht="14.25"/>
    <row r="44" s="3" customFormat="1" ht="14.25"/>
    <row r="45" s="3" customFormat="1" ht="14.25"/>
    <row r="46" s="3" customFormat="1" ht="14.25"/>
    <row r="47" s="3" customFormat="1" ht="14.25"/>
    <row r="48" s="3" customFormat="1" ht="14.25"/>
    <row r="49" s="3" customFormat="1" ht="14.25"/>
    <row r="50" s="3" customFormat="1" ht="14.25"/>
    <row r="51" s="3" customFormat="1" ht="14.25"/>
    <row r="52" s="3" customFormat="1" ht="14.25"/>
  </sheetData>
  <sheetProtection password="F647" sheet="1" objects="1" scenarios="1" selectLockedCells="1"/>
  <conditionalFormatting sqref="F15:F16">
    <cfRule type="cellIs" priority="1" dxfId="6" operator="greaterThan" stopIfTrue="1">
      <formula>0</formula>
    </cfRule>
    <cfRule type="cellIs" priority="2" dxfId="7" operator="lessThan" stopIfTrue="1">
      <formula>0</formula>
    </cfRule>
    <cfRule type="cellIs" priority="3" dxfId="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3"/>
  <sheetViews>
    <sheetView zoomScalePageLayoutView="0" workbookViewId="0" topLeftCell="A1">
      <selection activeCell="F2" sqref="F2"/>
    </sheetView>
  </sheetViews>
  <sheetFormatPr defaultColWidth="9.140625" defaultRowHeight="15"/>
  <cols>
    <col min="1" max="4" width="9.140625" style="20" customWidth="1"/>
    <col min="5" max="5" width="14.140625" style="20" customWidth="1"/>
    <col min="6" max="6" width="13.140625" style="20" customWidth="1"/>
    <col min="7" max="7" width="14.7109375" style="20" customWidth="1"/>
    <col min="8" max="8" width="3.57421875" style="20" customWidth="1"/>
    <col min="9" max="9" width="14.421875" style="20" customWidth="1"/>
    <col min="10" max="10" width="9.140625" style="20" customWidth="1"/>
    <col min="11" max="11" width="13.28125" style="20" customWidth="1"/>
    <col min="12" max="16384" width="9.140625" style="20" customWidth="1"/>
  </cols>
  <sheetData>
    <row r="1" s="3" customFormat="1" ht="14.25"/>
    <row r="2" spans="6:7" s="3" customFormat="1" ht="15">
      <c r="F2" s="21">
        <v>100</v>
      </c>
      <c r="G2" s="3" t="s">
        <v>27</v>
      </c>
    </row>
    <row r="3" spans="6:7" s="3" customFormat="1" ht="14.25">
      <c r="F3" s="22">
        <v>137</v>
      </c>
      <c r="G3" s="3" t="s">
        <v>8</v>
      </c>
    </row>
    <row r="4" spans="6:11" s="3" customFormat="1" ht="14.25">
      <c r="F4" s="22">
        <v>-162</v>
      </c>
      <c r="G4" s="3" t="s">
        <v>7</v>
      </c>
      <c r="K4" s="27"/>
    </row>
    <row r="5" s="3" customFormat="1" ht="15" thickBot="1"/>
    <row r="6" spans="1:16" s="3" customFormat="1" ht="16.5" thickBot="1">
      <c r="A6" s="4"/>
      <c r="B6" s="49" t="s">
        <v>15</v>
      </c>
      <c r="C6" s="43"/>
      <c r="D6" s="43"/>
      <c r="E6" s="5"/>
      <c r="F6" s="5"/>
      <c r="G6" s="5"/>
      <c r="H6" s="5"/>
      <c r="I6" s="5"/>
      <c r="J6" s="5"/>
      <c r="K6" s="5"/>
      <c r="L6" s="49" t="s">
        <v>15</v>
      </c>
      <c r="M6" s="4"/>
      <c r="N6" s="4"/>
      <c r="O6" s="4"/>
      <c r="P6" s="4"/>
    </row>
    <row r="7" spans="1:16" s="3" customFormat="1" ht="14.25">
      <c r="A7" s="4"/>
      <c r="B7" s="6"/>
      <c r="C7" s="4"/>
      <c r="D7" s="4"/>
      <c r="E7" s="4"/>
      <c r="F7" s="7" t="s">
        <v>1</v>
      </c>
      <c r="G7" s="32"/>
      <c r="H7" s="4"/>
      <c r="I7" s="4"/>
      <c r="J7" s="4"/>
      <c r="K7" s="4"/>
      <c r="L7" s="8"/>
      <c r="M7" s="4"/>
      <c r="N7" s="4"/>
      <c r="O7" s="4"/>
      <c r="P7" s="4"/>
    </row>
    <row r="8" spans="1:16" s="3" customFormat="1" ht="14.25">
      <c r="A8" s="4"/>
      <c r="B8" s="6"/>
      <c r="C8" s="4"/>
      <c r="D8" s="4"/>
      <c r="E8" s="9" t="s">
        <v>16</v>
      </c>
      <c r="F8" s="54">
        <f>F2</f>
        <v>100</v>
      </c>
      <c r="G8" s="10"/>
      <c r="H8" s="4"/>
      <c r="I8" s="4"/>
      <c r="J8" s="4"/>
      <c r="K8" s="4"/>
      <c r="L8" s="8"/>
      <c r="O8" s="4"/>
      <c r="P8" s="4"/>
    </row>
    <row r="9" spans="1:16" s="3" customFormat="1" ht="15">
      <c r="A9" s="4"/>
      <c r="B9" s="6"/>
      <c r="C9" s="4"/>
      <c r="D9" s="4"/>
      <c r="E9" s="9" t="s">
        <v>2</v>
      </c>
      <c r="F9" s="55">
        <f>F3</f>
        <v>137</v>
      </c>
      <c r="G9" s="10"/>
      <c r="H9" s="1" t="s">
        <v>4</v>
      </c>
      <c r="I9" s="2">
        <f>IF(AND(F9&lt;0,F10&gt;0),((ABS(F9)/100)*(K9)),IF(AND(F9&lt;0,F10&lt;0),((ABS(F9)/100)*K9),IF(AND(F9&gt;0,F10&lt;0),((100/F9)*(K9)),IF(AND(F9&gt;0,F10&gt;0),(100/F9)*(F8/((100/F9)+1))))))</f>
        <v>42.194092827004226</v>
      </c>
      <c r="J9" s="1" t="s">
        <v>9</v>
      </c>
      <c r="K9" s="2">
        <f>IF(AND(F9&gt;0,F10&lt;0),I10,IF(F9&lt;0,(F8/((ABS(F9)/100)+1)),IF(F9&gt;0,((F9/100)*I9))))</f>
        <v>57.80590717299579</v>
      </c>
      <c r="L9" s="8"/>
      <c r="O9" s="4"/>
      <c r="P9" s="4"/>
    </row>
    <row r="10" spans="1:16" s="3" customFormat="1" ht="15.75" thickBot="1">
      <c r="A10" s="4"/>
      <c r="B10" s="6"/>
      <c r="C10" s="4"/>
      <c r="D10" s="4"/>
      <c r="E10" s="11" t="s">
        <v>3</v>
      </c>
      <c r="F10" s="55">
        <f>F4</f>
        <v>-162</v>
      </c>
      <c r="G10" s="10"/>
      <c r="H10" s="1" t="s">
        <v>5</v>
      </c>
      <c r="I10" s="33">
        <f>IF(AND(F9&lt;0,F10&gt;0),K9,IF(AND(F9&gt;0,F10&gt;0),K9,IF(AND(F9&gt;0,F10&lt;0),(F8*(1-(100/(F9+100)))),IF(AND(F9&lt;0,F10&lt;0),K9,IF(F10&gt;0,(100/F10)*(F8/((ABS(F10)/100)+1)))))))</f>
        <v>57.80590717299579</v>
      </c>
      <c r="J10" s="1" t="s">
        <v>10</v>
      </c>
      <c r="K10" s="33">
        <f>IF(F10&lt;0,((100/ABS(F10)*I10)),(IF(F10&gt;0,((F10/100)*I10),0)))</f>
        <v>35.68265874876283</v>
      </c>
      <c r="L10" s="8"/>
      <c r="O10" s="4"/>
      <c r="P10" s="4"/>
    </row>
    <row r="11" spans="1:16" s="3" customFormat="1" ht="15.75" thickBot="1">
      <c r="A11" s="4"/>
      <c r="B11" s="6"/>
      <c r="C11" s="4"/>
      <c r="D11" s="4"/>
      <c r="E11" s="9" t="s">
        <v>17</v>
      </c>
      <c r="F11" s="34">
        <f>K9+K10</f>
        <v>93.48856592175862</v>
      </c>
      <c r="G11" s="4"/>
      <c r="H11" s="4"/>
      <c r="I11" s="2">
        <f>SUM(I9:I10)</f>
        <v>100.00000000000001</v>
      </c>
      <c r="J11" s="4"/>
      <c r="K11" s="2">
        <f>SUM(K9:K10)</f>
        <v>93.48856592175862</v>
      </c>
      <c r="L11" s="8"/>
      <c r="O11" s="4"/>
      <c r="P11" s="4"/>
    </row>
    <row r="12" spans="1:16" s="3" customFormat="1" ht="15">
      <c r="A12" s="4"/>
      <c r="B12" s="6"/>
      <c r="C12" s="4"/>
      <c r="D12" s="4"/>
      <c r="E12" s="9"/>
      <c r="F12" s="64"/>
      <c r="G12" s="4"/>
      <c r="H12" s="4"/>
      <c r="I12" s="2"/>
      <c r="J12" s="4"/>
      <c r="K12" s="2"/>
      <c r="L12" s="8"/>
      <c r="O12" s="4"/>
      <c r="P12" s="4"/>
    </row>
    <row r="13" spans="1:16" s="3" customFormat="1" ht="14.25">
      <c r="A13" s="4"/>
      <c r="B13" s="6"/>
      <c r="C13" s="4"/>
      <c r="D13" s="35" t="s">
        <v>18</v>
      </c>
      <c r="E13" s="35" t="s">
        <v>22</v>
      </c>
      <c r="F13" s="4"/>
      <c r="G13" s="35" t="s">
        <v>14</v>
      </c>
      <c r="H13" s="12"/>
      <c r="I13" s="35" t="s">
        <v>28</v>
      </c>
      <c r="J13" s="4"/>
      <c r="K13" s="32"/>
      <c r="L13" s="8"/>
      <c r="O13" s="4"/>
      <c r="P13" s="4"/>
    </row>
    <row r="14" spans="1:16" s="3" customFormat="1" ht="15">
      <c r="A14" s="4"/>
      <c r="B14" s="6"/>
      <c r="C14" s="38"/>
      <c r="D14" s="36" t="s">
        <v>19</v>
      </c>
      <c r="E14" s="39">
        <f>I9+I10</f>
        <v>100.00000000000001</v>
      </c>
      <c r="F14" s="40"/>
      <c r="G14" s="41">
        <f>K9+K10</f>
        <v>93.48856592175862</v>
      </c>
      <c r="H14" s="42"/>
      <c r="I14" s="47">
        <f>IF(E14&gt;G14,((-E14/G14)*100),IF(G14&gt;E14,((G14/E14)*100),IF(E14=G14,((E14/G14)*100))))</f>
        <v>-106.96495235972586</v>
      </c>
      <c r="J14" s="4"/>
      <c r="K14" s="4"/>
      <c r="L14" s="8"/>
      <c r="O14" s="4"/>
      <c r="P14" s="4"/>
    </row>
    <row r="15" spans="1:16" s="3" customFormat="1" ht="14.25">
      <c r="A15" s="4"/>
      <c r="B15" s="6"/>
      <c r="C15" s="4"/>
      <c r="D15" s="37" t="s">
        <v>20</v>
      </c>
      <c r="E15" s="50">
        <f>F8</f>
        <v>100</v>
      </c>
      <c r="F15" s="45">
        <f>(G15-G14)/G14</f>
        <v>0.4654198473282441</v>
      </c>
      <c r="G15" s="51">
        <f>IF(F9&lt;0,((100/ABS(F9))*E15),(IF(F9&gt;0,((F9/100)*E15),0)))</f>
        <v>137</v>
      </c>
      <c r="H15" s="52"/>
      <c r="I15" s="53">
        <f>IF(E15&gt;G15,((-E15/G15)*100),IF(G15&gt;E15,((G15/E15)*100),IF(E15=G15,((E15/G15)*100))))</f>
        <v>137</v>
      </c>
      <c r="J15" s="4"/>
      <c r="K15" s="4"/>
      <c r="L15" s="8"/>
      <c r="M15" s="12"/>
      <c r="N15" s="4"/>
      <c r="O15" s="4"/>
      <c r="P15" s="4"/>
    </row>
    <row r="16" spans="1:16" s="3" customFormat="1" ht="15" thickBot="1">
      <c r="A16" s="4"/>
      <c r="B16" s="6"/>
      <c r="C16" s="4"/>
      <c r="D16" s="37" t="s">
        <v>21</v>
      </c>
      <c r="E16" s="50">
        <f>F8</f>
        <v>100</v>
      </c>
      <c r="F16" s="45">
        <f>(G16-G14)/G14</f>
        <v>-0.33972251629798866</v>
      </c>
      <c r="G16" s="51">
        <f>IF(F10&lt;0,((100/ABS(F10))*E16),(IF(F10&gt;0,((F10/100)*E16),0)))</f>
        <v>61.72839506172839</v>
      </c>
      <c r="H16" s="52"/>
      <c r="I16" s="53">
        <f>IF(E16&gt;G16,((-E16/G16)*100),IF(G16&gt;E16,((G16/E16)*100),IF(E16=G16,((E16/G16)*100))))</f>
        <v>-162</v>
      </c>
      <c r="J16" s="4"/>
      <c r="K16" s="4"/>
      <c r="L16" s="8"/>
      <c r="M16" s="12"/>
      <c r="N16" s="4"/>
      <c r="O16" s="4"/>
      <c r="P16" s="4"/>
    </row>
    <row r="17" spans="1:16" s="3" customFormat="1" ht="16.5" thickBot="1">
      <c r="A17" s="4"/>
      <c r="B17" s="49" t="s">
        <v>15</v>
      </c>
      <c r="C17" s="13"/>
      <c r="D17" s="13"/>
      <c r="E17" s="13"/>
      <c r="F17" s="13"/>
      <c r="G17" s="13"/>
      <c r="H17" s="13"/>
      <c r="I17" s="13"/>
      <c r="J17" s="13"/>
      <c r="K17" s="13"/>
      <c r="L17" s="49" t="s">
        <v>15</v>
      </c>
      <c r="M17" s="4"/>
      <c r="N17" s="4"/>
      <c r="O17" s="4"/>
      <c r="P17" s="4"/>
    </row>
    <row r="18" spans="1:16" s="3" customFormat="1" ht="14.25">
      <c r="A18" s="4"/>
      <c r="B18" s="4"/>
      <c r="C18" s="4"/>
      <c r="D18" s="4"/>
      <c r="M18" s="4"/>
      <c r="N18" s="4"/>
      <c r="O18" s="4"/>
      <c r="P18" s="4"/>
    </row>
    <row r="19" spans="1:16" s="3" customFormat="1" ht="14.25">
      <c r="A19" s="4"/>
      <c r="B19" s="4"/>
      <c r="C19" s="4"/>
      <c r="D19" s="4"/>
      <c r="G19" s="4"/>
      <c r="H19" s="14" t="s">
        <v>23</v>
      </c>
      <c r="I19" s="15">
        <f>SUM(K9:K10)</f>
        <v>93.48856592175862</v>
      </c>
      <c r="J19" s="4"/>
      <c r="K19" s="4"/>
      <c r="L19" s="4"/>
      <c r="M19" s="12"/>
      <c r="N19" s="4"/>
      <c r="O19" s="4"/>
      <c r="P19" s="4"/>
    </row>
    <row r="20" spans="1:15" s="3" customFormat="1" ht="14.25">
      <c r="A20" s="4"/>
      <c r="B20" s="4"/>
      <c r="C20" s="4"/>
      <c r="D20" s="4"/>
      <c r="E20" s="4"/>
      <c r="F20" s="4"/>
      <c r="G20" s="4"/>
      <c r="H20" s="23" t="s">
        <v>11</v>
      </c>
      <c r="I20" s="16">
        <v>0</v>
      </c>
      <c r="J20" s="4"/>
      <c r="K20" s="4"/>
      <c r="L20" s="4"/>
      <c r="M20" s="4"/>
      <c r="N20" s="4"/>
      <c r="O20" s="4"/>
    </row>
    <row r="21" spans="2:10" s="3" customFormat="1" ht="15">
      <c r="B21" s="24"/>
      <c r="C21" s="44"/>
      <c r="D21" s="44"/>
      <c r="I21" s="28">
        <f>SUM(I19:I20)</f>
        <v>93.48856592175862</v>
      </c>
      <c r="J21" s="3" t="s">
        <v>12</v>
      </c>
    </row>
    <row r="22" spans="2:9" s="3" customFormat="1" ht="15">
      <c r="B22" s="24"/>
      <c r="C22" s="44"/>
      <c r="D22" s="44"/>
      <c r="I22" s="18"/>
    </row>
    <row r="23" spans="8:9" s="3" customFormat="1" ht="14.25">
      <c r="H23" s="14" t="s">
        <v>24</v>
      </c>
      <c r="I23" s="17">
        <f>K9</f>
        <v>57.80590717299579</v>
      </c>
    </row>
    <row r="24" spans="8:9" s="3" customFormat="1" ht="14.25">
      <c r="H24" s="23" t="s">
        <v>25</v>
      </c>
      <c r="I24" s="19">
        <f>-I10</f>
        <v>-57.80590717299579</v>
      </c>
    </row>
    <row r="25" spans="5:10" s="3" customFormat="1" ht="14.25">
      <c r="E25" s="18"/>
      <c r="F25" s="18"/>
      <c r="I25" s="28">
        <f>SUM(I23:I24)</f>
        <v>0</v>
      </c>
      <c r="J25" s="3" t="s">
        <v>12</v>
      </c>
    </row>
    <row r="26" spans="2:6" s="3" customFormat="1" ht="14.25">
      <c r="B26" s="31"/>
      <c r="C26" s="31"/>
      <c r="D26" s="31"/>
      <c r="E26" s="26"/>
      <c r="F26" s="26"/>
    </row>
    <row r="27" spans="2:6" s="3" customFormat="1" ht="14.25">
      <c r="B27" s="25"/>
      <c r="C27" s="25"/>
      <c r="D27" s="25"/>
      <c r="E27" s="26"/>
      <c r="F27" s="26"/>
    </row>
    <row r="28" s="3" customFormat="1" ht="14.25"/>
    <row r="29" s="3" customFormat="1" ht="14.25"/>
    <row r="30" spans="2:5" s="3" customFormat="1" ht="15">
      <c r="B30" s="29"/>
      <c r="C30" s="29"/>
      <c r="D30" s="29"/>
      <c r="E30" s="24"/>
    </row>
    <row r="31" spans="2:5" s="3" customFormat="1" ht="15">
      <c r="B31" s="24"/>
      <c r="C31" s="24"/>
      <c r="D31" s="24"/>
      <c r="E31" s="30"/>
    </row>
    <row r="32" spans="2:5" s="3" customFormat="1" ht="15">
      <c r="B32" s="24"/>
      <c r="C32" s="24"/>
      <c r="D32" s="24"/>
      <c r="E32" s="30"/>
    </row>
    <row r="33" spans="2:5" s="3" customFormat="1" ht="15">
      <c r="B33" s="24"/>
      <c r="C33" s="24"/>
      <c r="D33" s="24"/>
      <c r="E33" s="30"/>
    </row>
    <row r="34" s="3" customFormat="1" ht="14.25"/>
    <row r="35" s="3" customFormat="1" ht="14.25"/>
    <row r="36" s="3" customFormat="1" ht="14.25"/>
    <row r="37" s="3" customFormat="1" ht="14.25"/>
    <row r="38" s="3" customFormat="1" ht="14.25"/>
    <row r="39" s="3" customFormat="1" ht="14.25"/>
    <row r="40" s="3" customFormat="1" ht="14.25"/>
    <row r="41" s="3" customFormat="1" ht="14.25"/>
    <row r="42" s="3" customFormat="1" ht="14.25"/>
    <row r="43" s="3" customFormat="1" ht="14.25"/>
    <row r="44" s="3" customFormat="1" ht="14.25"/>
    <row r="45" s="3" customFormat="1" ht="14.25"/>
    <row r="46" s="3" customFormat="1" ht="14.25"/>
    <row r="47" s="3" customFormat="1" ht="14.25"/>
    <row r="48" s="3" customFormat="1" ht="14.25"/>
    <row r="49" s="3" customFormat="1" ht="14.25"/>
    <row r="50" s="3" customFormat="1" ht="14.25"/>
    <row r="51" s="3" customFormat="1" ht="14.25"/>
    <row r="52" s="3" customFormat="1" ht="14.25"/>
  </sheetData>
  <sheetProtection password="F647" sheet="1" objects="1" scenarios="1" selectLockedCells="1"/>
  <conditionalFormatting sqref="F15:F16">
    <cfRule type="cellIs" priority="1" dxfId="6" operator="greaterThan" stopIfTrue="1">
      <formula>0</formula>
    </cfRule>
    <cfRule type="cellIs" priority="2" dxfId="7" operator="lessThan" stopIfTrue="1">
      <formula>0</formula>
    </cfRule>
    <cfRule type="cellIs" priority="3" dxfId="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therbs</cp:lastModifiedBy>
  <dcterms:created xsi:type="dcterms:W3CDTF">2009-04-10T16:31:50Z</dcterms:created>
  <dcterms:modified xsi:type="dcterms:W3CDTF">2012-04-10T17:05:38Z</dcterms:modified>
  <cp:category/>
  <cp:version/>
  <cp:contentType/>
  <cp:contentStatus/>
</cp:coreProperties>
</file>